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2318ba6e7c5a09f/Desktop/Excel Essentials/"/>
    </mc:Choice>
  </mc:AlternateContent>
  <xr:revisionPtr revIDLastSave="9" documentId="8_{CC8F5771-B9A5-4E99-BFBF-A3899FB0D1C9}" xr6:coauthVersionLast="46" xr6:coauthVersionMax="46" xr10:uidLastSave="{F1611098-635E-4DE3-8F95-35904D6A7FC2}"/>
  <bookViews>
    <workbookView xWindow="28680" yWindow="-120" windowWidth="38640" windowHeight="15840" xr2:uid="{C9315E1E-DF8C-46B4-8216-89386E02AFC8}"/>
  </bookViews>
  <sheets>
    <sheet name="Finished Projected Budget" sheetId="1" r:id="rId1"/>
    <sheet name="Projected Budg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C1" i="1"/>
  <c r="O1" i="2"/>
  <c r="D1" i="2"/>
  <c r="E1" i="2"/>
  <c r="F1" i="2"/>
  <c r="G1" i="2"/>
  <c r="C1" i="2"/>
  <c r="D1" i="1"/>
  <c r="E1" i="1"/>
  <c r="F1" i="1"/>
  <c r="P1" i="1"/>
  <c r="H3" i="1"/>
  <c r="I3" i="1"/>
  <c r="J3" i="1"/>
  <c r="K3" i="1"/>
  <c r="L3" i="1"/>
  <c r="H4" i="1"/>
  <c r="I4" i="1"/>
  <c r="J4" i="1"/>
  <c r="K4" i="1"/>
  <c r="L4" i="1"/>
  <c r="H5" i="1"/>
  <c r="I5" i="1"/>
  <c r="J5" i="1"/>
  <c r="K5" i="1"/>
  <c r="L5" i="1"/>
  <c r="G6" i="1"/>
  <c r="L9" i="1" s="1"/>
  <c r="H6" i="1"/>
  <c r="I6" i="1"/>
  <c r="J6" i="1"/>
  <c r="K6" i="1"/>
  <c r="H7" i="1"/>
  <c r="I7" i="1"/>
  <c r="J7" i="1"/>
  <c r="K7" i="1"/>
  <c r="H8" i="1"/>
  <c r="I8" i="1"/>
  <c r="J8" i="1"/>
  <c r="K8" i="1"/>
  <c r="H9" i="1"/>
  <c r="I9" i="1"/>
  <c r="J9" i="1"/>
  <c r="K9" i="1"/>
  <c r="H10" i="1"/>
  <c r="I10" i="1"/>
  <c r="J10" i="1"/>
  <c r="K10" i="1"/>
  <c r="H11" i="1"/>
  <c r="I11" i="1"/>
  <c r="J11" i="1"/>
  <c r="K11" i="1"/>
  <c r="H12" i="1"/>
  <c r="I12" i="1"/>
  <c r="J12" i="1"/>
  <c r="K12" i="1"/>
  <c r="H13" i="1"/>
  <c r="I13" i="1"/>
  <c r="J13" i="1"/>
  <c r="K13" i="1"/>
  <c r="H14" i="1"/>
  <c r="I14" i="1"/>
  <c r="J14" i="1"/>
  <c r="K14" i="1"/>
  <c r="H15" i="1"/>
  <c r="I15" i="1"/>
  <c r="J15" i="1"/>
  <c r="K15" i="1"/>
  <c r="H16" i="1"/>
  <c r="I16" i="1"/>
  <c r="J16" i="1"/>
  <c r="K16" i="1"/>
  <c r="H17" i="1"/>
  <c r="I17" i="1"/>
  <c r="J17" i="1"/>
  <c r="K17" i="1"/>
  <c r="H18" i="1"/>
  <c r="I18" i="1"/>
  <c r="J18" i="1"/>
  <c r="K18" i="1"/>
  <c r="H19" i="1"/>
  <c r="I19" i="1"/>
  <c r="J19" i="1"/>
  <c r="K19" i="1"/>
  <c r="H20" i="1"/>
  <c r="I20" i="1"/>
  <c r="J20" i="1"/>
  <c r="K20" i="1"/>
  <c r="H21" i="1"/>
  <c r="I21" i="1"/>
  <c r="J21" i="1"/>
  <c r="K21" i="1"/>
  <c r="L21" i="1"/>
  <c r="L15" i="1" l="1"/>
  <c r="L7" i="1"/>
  <c r="L16" i="1"/>
  <c r="L20" i="1"/>
  <c r="L12" i="1"/>
  <c r="L18" i="1"/>
  <c r="L10" i="1"/>
  <c r="L13" i="1"/>
  <c r="G1" i="1"/>
  <c r="L19" i="1"/>
  <c r="L11" i="1"/>
  <c r="L14" i="1"/>
  <c r="L6" i="1"/>
  <c r="L8" i="1"/>
  <c r="L17" i="1"/>
</calcChain>
</file>

<file path=xl/sharedStrings.xml><?xml version="1.0" encoding="utf-8"?>
<sst xmlns="http://schemas.openxmlformats.org/spreadsheetml/2006/main" count="87" uniqueCount="52">
  <si>
    <t>Xfer to Saving</t>
  </si>
  <si>
    <t>Pay Day from Work</t>
  </si>
  <si>
    <t>Pressing Ctrl ` will show all formulas.</t>
  </si>
  <si>
    <t>P</t>
  </si>
  <si>
    <t>Mortgage</t>
  </si>
  <si>
    <t>O</t>
  </si>
  <si>
    <t>Groceries</t>
  </si>
  <si>
    <t>Columns H through L contain a running total.</t>
  </si>
  <si>
    <t>N</t>
  </si>
  <si>
    <t>Data in rows 4 through 24 are sorted by date.</t>
  </si>
  <si>
    <t>M</t>
  </si>
  <si>
    <t>Xfinity</t>
  </si>
  <si>
    <t>Data in cells A4 through G4 are bold.</t>
  </si>
  <si>
    <t>L</t>
  </si>
  <si>
    <t>Row 3 is taller than the others, and some of its text is wrapped.</t>
  </si>
  <si>
    <t>K</t>
  </si>
  <si>
    <t>Cells H3 through L3 have an orange background.</t>
  </si>
  <si>
    <t>J</t>
  </si>
  <si>
    <t>Cells A3 through G3 have a blue background.</t>
  </si>
  <si>
    <t>I</t>
  </si>
  <si>
    <t>Car Payment</t>
  </si>
  <si>
    <t>Cells H1 through L1 are merged together.</t>
  </si>
  <si>
    <t>H</t>
  </si>
  <si>
    <t>Row 1 is bold and has totals of data in rows 3 through 25.</t>
  </si>
  <si>
    <t>G</t>
  </si>
  <si>
    <t>Pay Day from Business</t>
  </si>
  <si>
    <t>On this sheet the column headings are on row 3, not row 1.</t>
  </si>
  <si>
    <t>F</t>
  </si>
  <si>
    <t>Column M has a gray background.</t>
  </si>
  <si>
    <t>E</t>
  </si>
  <si>
    <t>Life Insurance</t>
  </si>
  <si>
    <t>Row 25 has a gray background.</t>
  </si>
  <si>
    <t>D</t>
  </si>
  <si>
    <t>AT&amp;T</t>
  </si>
  <si>
    <t>All Rows after row 25 are hidden.</t>
  </si>
  <si>
    <t>C</t>
  </si>
  <si>
    <t>Visa Payment</t>
  </si>
  <si>
    <t>All columns after column P are hidden.</t>
  </si>
  <si>
    <t>B</t>
  </si>
  <si>
    <t>The data is reproduced on the next sheet, but without totals and formatting.</t>
  </si>
  <si>
    <t>A</t>
  </si>
  <si>
    <t>Beginning Balance</t>
  </si>
  <si>
    <t>Please note the following for this projected family budget.</t>
  </si>
  <si>
    <t>Credit Card</t>
  </si>
  <si>
    <t>Business Savings</t>
  </si>
  <si>
    <t>Business Checking</t>
  </si>
  <si>
    <t>Family Savings</t>
  </si>
  <si>
    <t>Family Checking</t>
  </si>
  <si>
    <t>What</t>
  </si>
  <si>
    <t>When</t>
  </si>
  <si>
    <t>Running Balance</t>
  </si>
  <si>
    <t>Cell P1 looks up the payment for whatever is entered in cell O1.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</si>
</sst>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 mmm\ dd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61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5" borderId="0" applyNumberFormat="0" applyBorder="0" applyAlignment="0" applyProtection="0"/>
  </cellStyleXfs>
  <cellXfs count="30">
    <xf numFmtId="0" fontId="0" fillId="0" borderId="0" xfId="0"/>
    <xf numFmtId="43" fontId="0" fillId="0" borderId="0" xfId="1" applyFont="1"/>
    <xf numFmtId="14" fontId="0" fillId="0" borderId="0" xfId="0" applyNumberFormat="1"/>
    <xf numFmtId="0" fontId="0" fillId="2" borderId="0" xfId="0" applyFill="1"/>
    <xf numFmtId="43" fontId="0" fillId="2" borderId="0" xfId="1" applyFont="1" applyFill="1"/>
    <xf numFmtId="14" fontId="0" fillId="2" borderId="0" xfId="0" applyNumberFormat="1" applyFill="1"/>
    <xf numFmtId="43" fontId="0" fillId="0" borderId="1" xfId="0" applyNumberFormat="1" applyBorder="1"/>
    <xf numFmtId="43" fontId="0" fillId="0" borderId="1" xfId="1" applyFont="1" applyBorder="1"/>
    <xf numFmtId="0" fontId="0" fillId="0" borderId="1" xfId="0" applyBorder="1"/>
    <xf numFmtId="14" fontId="0" fillId="0" borderId="1" xfId="0" applyNumberFormat="1" applyBorder="1"/>
    <xf numFmtId="0" fontId="4" fillId="0" borderId="0" xfId="0" applyFont="1"/>
    <xf numFmtId="0" fontId="0" fillId="0" borderId="0" xfId="0" applyAlignment="1">
      <alignment horizontal="center"/>
    </xf>
    <xf numFmtId="43" fontId="2" fillId="0" borderId="1" xfId="1" applyFont="1" applyBorder="1"/>
    <xf numFmtId="14" fontId="2" fillId="0" borderId="1" xfId="0" applyNumberFormat="1" applyFont="1" applyBorder="1"/>
    <xf numFmtId="0" fontId="4" fillId="0" borderId="0" xfId="0" applyFont="1" applyAlignment="1">
      <alignment horizontal="left" vertical="center" wrapText="1"/>
    </xf>
    <xf numFmtId="0" fontId="3" fillId="3" borderId="0" xfId="0" applyFont="1" applyFill="1" applyAlignment="1">
      <alignment wrapText="1"/>
    </xf>
    <xf numFmtId="0" fontId="3" fillId="4" borderId="0" xfId="1" applyNumberFormat="1" applyFont="1" applyFill="1" applyAlignment="1">
      <alignment wrapText="1"/>
    </xf>
    <xf numFmtId="0" fontId="3" fillId="4" borderId="0" xfId="0" applyFont="1" applyFill="1"/>
    <xf numFmtId="0" fontId="0" fillId="0" borderId="0" xfId="0" applyAlignment="1">
      <alignment horizontal="right"/>
    </xf>
    <xf numFmtId="44" fontId="2" fillId="0" borderId="0" xfId="2" applyFont="1"/>
    <xf numFmtId="0" fontId="2" fillId="0" borderId="0" xfId="0" applyFont="1" applyAlignment="1">
      <alignment horizontal="right"/>
    </xf>
    <xf numFmtId="164" fontId="0" fillId="0" borderId="0" xfId="0" applyNumberFormat="1"/>
    <xf numFmtId="0" fontId="5" fillId="5" borderId="0" xfId="3" applyAlignment="1">
      <alignment horizontal="center"/>
    </xf>
    <xf numFmtId="0" fontId="5" fillId="5" borderId="0" xfId="3"/>
    <xf numFmtId="0" fontId="2" fillId="0" borderId="0" xfId="0" applyFont="1"/>
    <xf numFmtId="0" fontId="2" fillId="0" borderId="0" xfId="0" applyFont="1" applyAlignment="1">
      <alignment horizontal="center"/>
    </xf>
    <xf numFmtId="43" fontId="0" fillId="6" borderId="1" xfId="1" applyFont="1" applyFill="1" applyBorder="1"/>
    <xf numFmtId="0" fontId="2" fillId="6" borderId="1" xfId="0" applyFont="1" applyFill="1" applyBorder="1"/>
    <xf numFmtId="43" fontId="2" fillId="6" borderId="1" xfId="1" applyFont="1" applyFill="1" applyBorder="1"/>
    <xf numFmtId="0" fontId="0" fillId="6" borderId="1" xfId="0" applyFill="1" applyBorder="1"/>
  </cellXfs>
  <cellStyles count="4">
    <cellStyle name="Comma" xfId="1" builtinId="3"/>
    <cellStyle name="Currency" xfId="2" builtinId="4"/>
    <cellStyle name="Good" xfId="3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CC5E0-3442-4996-A4FF-E7120FEBD000}">
  <dimension ref="A1:P26"/>
  <sheetViews>
    <sheetView showGridLines="0" tabSelected="1" topLeftCell="B1" zoomScale="280" zoomScaleNormal="280" workbookViewId="0">
      <selection activeCell="B1" sqref="B1"/>
    </sheetView>
  </sheetViews>
  <sheetFormatPr defaultColWidth="0" defaultRowHeight="15" zeroHeight="1" x14ac:dyDescent="0.25"/>
  <cols>
    <col min="1" max="1" width="10" style="2" hidden="1" customWidth="1"/>
    <col min="2" max="2" width="50.7109375" customWidth="1"/>
    <col min="3" max="5" width="10.7109375" style="1" customWidth="1"/>
    <col min="6" max="6" width="11.5703125" style="1" bestFit="1" customWidth="1"/>
    <col min="7" max="7" width="10.7109375" style="1" customWidth="1"/>
    <col min="8" max="12" width="10.7109375" customWidth="1"/>
    <col min="13" max="13" width="1.7109375" customWidth="1"/>
    <col min="14" max="14" width="5.85546875" customWidth="1"/>
    <col min="15" max="15" width="61.28515625" customWidth="1"/>
    <col min="16" max="16" width="9.7109375" bestFit="1" customWidth="1"/>
    <col min="17" max="16384" width="9.140625" hidden="1"/>
  </cols>
  <sheetData>
    <row r="1" spans="1:16" x14ac:dyDescent="0.25">
      <c r="B1" s="20">
        <f>VLOOKUP("Visa Payment",B4:G9,2,FALSE) + VLOOKUP("Visa Payment",B4:G9,3,FALSE)</f>
        <v>-1723.65</v>
      </c>
      <c r="C1" s="19">
        <f>SUM(C3:C25)</f>
        <v>2946.46</v>
      </c>
      <c r="D1" s="19">
        <f>SUM(D3:D25)</f>
        <v>1771.7800000000002</v>
      </c>
      <c r="E1" s="19">
        <f>SUM(E3:E25)</f>
        <v>2409.12</v>
      </c>
      <c r="F1" s="19">
        <f>SUM(F3:F25)</f>
        <v>32751.23</v>
      </c>
      <c r="G1" s="19">
        <f>SUM(G3:G25)</f>
        <v>960.67000000000007</v>
      </c>
      <c r="H1" s="25" t="s">
        <v>50</v>
      </c>
      <c r="I1" s="25"/>
      <c r="J1" s="25"/>
      <c r="K1" s="25"/>
      <c r="L1" s="25"/>
      <c r="M1" s="3"/>
      <c r="O1" s="20" t="s">
        <v>20</v>
      </c>
      <c r="P1" s="19">
        <f>VLOOKUP(O1,B3:G21,2,FALSE)</f>
        <v>-205</v>
      </c>
    </row>
    <row r="2" spans="1:16" ht="5.0999999999999996" customHeight="1" x14ac:dyDescent="0.25">
      <c r="B2" s="18"/>
      <c r="M2" s="3"/>
    </row>
    <row r="3" spans="1:16" ht="45" x14ac:dyDescent="0.25">
      <c r="A3" s="17" t="s">
        <v>49</v>
      </c>
      <c r="B3" s="17" t="s">
        <v>48</v>
      </c>
      <c r="C3" s="16" t="s">
        <v>47</v>
      </c>
      <c r="D3" s="16" t="s">
        <v>46</v>
      </c>
      <c r="E3" s="16" t="s">
        <v>45</v>
      </c>
      <c r="F3" s="16" t="s">
        <v>44</v>
      </c>
      <c r="G3" s="16" t="s">
        <v>43</v>
      </c>
      <c r="H3" s="15" t="str">
        <f>C3 &amp; " Balance"</f>
        <v>Family Checking Balance</v>
      </c>
      <c r="I3" s="15" t="str">
        <f>D3 &amp; " Balance"</f>
        <v>Family Savings Balance</v>
      </c>
      <c r="J3" s="15" t="str">
        <f>E3 &amp; " Balance"</f>
        <v>Business Checking Balance</v>
      </c>
      <c r="K3" s="15" t="str">
        <f>F3 &amp; " Balance"</f>
        <v>Business Savings Balance</v>
      </c>
      <c r="L3" s="15" t="str">
        <f>G3 &amp; " Balance"</f>
        <v>Credit Card Balance</v>
      </c>
      <c r="M3" s="3"/>
      <c r="O3" s="14" t="s">
        <v>42</v>
      </c>
    </row>
    <row r="4" spans="1:16" x14ac:dyDescent="0.25">
      <c r="A4" s="13">
        <v>44317</v>
      </c>
      <c r="B4" s="27" t="s">
        <v>41</v>
      </c>
      <c r="C4" s="28">
        <v>1713.56</v>
      </c>
      <c r="D4" s="12">
        <v>2346.7800000000002</v>
      </c>
      <c r="E4" s="12">
        <v>2659.12</v>
      </c>
      <c r="F4" s="12">
        <v>32751.23</v>
      </c>
      <c r="G4" s="12">
        <v>2684.32</v>
      </c>
      <c r="H4" s="6">
        <f>SUM(C$4:C4)</f>
        <v>1713.56</v>
      </c>
      <c r="I4" s="6">
        <f>SUM(D$4:D4)</f>
        <v>2346.7800000000002</v>
      </c>
      <c r="J4" s="6">
        <f>SUM(E$4:E4)</f>
        <v>2659.12</v>
      </c>
      <c r="K4" s="6">
        <f>SUM(F$4:F4)</f>
        <v>32751.23</v>
      </c>
      <c r="L4" s="6">
        <f>SUM(G$4:G4)</f>
        <v>2684.32</v>
      </c>
      <c r="M4" s="3"/>
      <c r="N4" s="11" t="s">
        <v>40</v>
      </c>
      <c r="O4" t="s">
        <v>39</v>
      </c>
    </row>
    <row r="5" spans="1:16" x14ac:dyDescent="0.25">
      <c r="A5" s="9">
        <v>44317</v>
      </c>
      <c r="B5" s="29" t="s">
        <v>6</v>
      </c>
      <c r="C5" s="26">
        <v>-125</v>
      </c>
      <c r="D5" s="7"/>
      <c r="E5" s="7"/>
      <c r="F5" s="7"/>
      <c r="G5" s="7"/>
      <c r="H5" s="6">
        <f>SUM(C$4:C5)</f>
        <v>1588.56</v>
      </c>
      <c r="I5" s="6">
        <f>SUM(D$4:D5)</f>
        <v>2346.7800000000002</v>
      </c>
      <c r="J5" s="6">
        <f>SUM(E$4:E5)</f>
        <v>2659.12</v>
      </c>
      <c r="K5" s="6">
        <f>SUM(F$4:F5)</f>
        <v>32751.23</v>
      </c>
      <c r="L5" s="6">
        <f>SUM(G$4:G5)</f>
        <v>2684.32</v>
      </c>
      <c r="M5" s="3"/>
      <c r="N5" s="22" t="s">
        <v>38</v>
      </c>
      <c r="O5" s="23" t="s">
        <v>37</v>
      </c>
    </row>
    <row r="6" spans="1:16" x14ac:dyDescent="0.25">
      <c r="A6" s="9">
        <v>44317</v>
      </c>
      <c r="B6" s="29" t="s">
        <v>36</v>
      </c>
      <c r="C6" s="26">
        <v>-523.65</v>
      </c>
      <c r="D6" s="7">
        <v>-1200</v>
      </c>
      <c r="E6" s="7"/>
      <c r="F6" s="7"/>
      <c r="G6" s="7">
        <f>D6+C6</f>
        <v>-1723.65</v>
      </c>
      <c r="H6" s="6">
        <f>SUM(C$4:C6)</f>
        <v>1064.9099999999999</v>
      </c>
      <c r="I6" s="6">
        <f>SUM(D$4:D6)</f>
        <v>1146.7800000000002</v>
      </c>
      <c r="J6" s="6">
        <f>SUM(E$4:E6)</f>
        <v>2659.12</v>
      </c>
      <c r="K6" s="6">
        <f>SUM(F$4:F6)</f>
        <v>32751.23</v>
      </c>
      <c r="L6" s="6">
        <f>SUM(G$4:G6)</f>
        <v>960.67000000000007</v>
      </c>
      <c r="M6" s="3"/>
      <c r="N6" s="22" t="s">
        <v>35</v>
      </c>
      <c r="O6" s="23" t="s">
        <v>34</v>
      </c>
    </row>
    <row r="7" spans="1:16" x14ac:dyDescent="0.25">
      <c r="A7" s="9">
        <v>44321</v>
      </c>
      <c r="B7" s="29" t="s">
        <v>33</v>
      </c>
      <c r="C7" s="26">
        <v>-290</v>
      </c>
      <c r="D7" s="7"/>
      <c r="E7" s="7"/>
      <c r="F7" s="7"/>
      <c r="G7" s="7"/>
      <c r="H7" s="6">
        <f>SUM(C$4:C7)</f>
        <v>774.90999999999985</v>
      </c>
      <c r="I7" s="6">
        <f>SUM(D$4:D7)</f>
        <v>1146.7800000000002</v>
      </c>
      <c r="J7" s="6">
        <f>SUM(E$4:E7)</f>
        <v>2659.12</v>
      </c>
      <c r="K7" s="6">
        <f>SUM(F$4:F7)</f>
        <v>32751.23</v>
      </c>
      <c r="L7" s="6">
        <f>SUM(G$4:G7)</f>
        <v>960.67000000000007</v>
      </c>
      <c r="M7" s="3"/>
      <c r="N7" s="22" t="s">
        <v>32</v>
      </c>
      <c r="O7" s="23" t="s">
        <v>31</v>
      </c>
    </row>
    <row r="8" spans="1:16" x14ac:dyDescent="0.25">
      <c r="A8" s="9">
        <v>44321</v>
      </c>
      <c r="B8" s="29" t="s">
        <v>30</v>
      </c>
      <c r="C8" s="26">
        <v>-123.45</v>
      </c>
      <c r="D8" s="7"/>
      <c r="E8" s="7"/>
      <c r="F8" s="7"/>
      <c r="G8" s="7"/>
      <c r="H8" s="6">
        <f>SUM(C$4:C8)</f>
        <v>651.45999999999981</v>
      </c>
      <c r="I8" s="6">
        <f>SUM(D$4:D8)</f>
        <v>1146.7800000000002</v>
      </c>
      <c r="J8" s="6">
        <f>SUM(E$4:E8)</f>
        <v>2659.12</v>
      </c>
      <c r="K8" s="6">
        <f>SUM(F$4:F8)</f>
        <v>32751.23</v>
      </c>
      <c r="L8" s="6">
        <f>SUM(G$4:G8)</f>
        <v>960.67000000000007</v>
      </c>
      <c r="M8" s="3"/>
      <c r="N8" s="11" t="s">
        <v>29</v>
      </c>
      <c r="O8" t="s">
        <v>28</v>
      </c>
    </row>
    <row r="9" spans="1:16" x14ac:dyDescent="0.25">
      <c r="A9" s="9">
        <v>44324</v>
      </c>
      <c r="B9" s="29" t="s">
        <v>6</v>
      </c>
      <c r="C9" s="26">
        <v>-125</v>
      </c>
      <c r="D9" s="7"/>
      <c r="E9" s="7"/>
      <c r="F9" s="7"/>
      <c r="G9" s="7"/>
      <c r="H9" s="6">
        <f>SUM(C$4:C9)</f>
        <v>526.45999999999981</v>
      </c>
      <c r="I9" s="6">
        <f>SUM(D$4:D9)</f>
        <v>1146.7800000000002</v>
      </c>
      <c r="J9" s="6">
        <f>SUM(E$4:E9)</f>
        <v>2659.12</v>
      </c>
      <c r="K9" s="6">
        <f>SUM(F$4:F9)</f>
        <v>32751.23</v>
      </c>
      <c r="L9" s="6">
        <f>SUM(G$4:G9)</f>
        <v>960.67000000000007</v>
      </c>
      <c r="M9" s="3"/>
      <c r="N9" s="11" t="s">
        <v>27</v>
      </c>
      <c r="O9" t="s">
        <v>26</v>
      </c>
    </row>
    <row r="10" spans="1:16" x14ac:dyDescent="0.25">
      <c r="A10" s="9">
        <v>44326</v>
      </c>
      <c r="B10" s="8" t="s">
        <v>25</v>
      </c>
      <c r="C10" s="7">
        <v>250</v>
      </c>
      <c r="D10" s="7"/>
      <c r="E10" s="7">
        <v>-250</v>
      </c>
      <c r="F10" s="7"/>
      <c r="G10" s="7"/>
      <c r="H10" s="6">
        <f>SUM(C$4:C10)</f>
        <v>776.45999999999981</v>
      </c>
      <c r="I10" s="6">
        <f>SUM(D$4:D10)</f>
        <v>1146.7800000000002</v>
      </c>
      <c r="J10" s="6">
        <f>SUM(E$4:E10)</f>
        <v>2409.12</v>
      </c>
      <c r="K10" s="6">
        <f>SUM(F$4:F10)</f>
        <v>32751.23</v>
      </c>
      <c r="L10" s="6">
        <f>SUM(G$4:G10)</f>
        <v>960.67000000000007</v>
      </c>
      <c r="M10" s="3"/>
      <c r="N10" s="22" t="s">
        <v>24</v>
      </c>
      <c r="O10" s="23" t="s">
        <v>23</v>
      </c>
    </row>
    <row r="11" spans="1:16" x14ac:dyDescent="0.25">
      <c r="A11" s="9">
        <v>44326</v>
      </c>
      <c r="B11" s="8" t="s">
        <v>0</v>
      </c>
      <c r="C11" s="7">
        <v>-25</v>
      </c>
      <c r="D11" s="7">
        <v>25</v>
      </c>
      <c r="E11" s="7"/>
      <c r="F11" s="7"/>
      <c r="G11" s="7"/>
      <c r="H11" s="6">
        <f>SUM(C$4:C11)</f>
        <v>751.45999999999981</v>
      </c>
      <c r="I11" s="6">
        <f>SUM(D$4:D11)</f>
        <v>1171.7800000000002</v>
      </c>
      <c r="J11" s="6">
        <f>SUM(E$4:E11)</f>
        <v>2409.12</v>
      </c>
      <c r="K11" s="6">
        <f>SUM(F$4:F11)</f>
        <v>32751.23</v>
      </c>
      <c r="L11" s="6">
        <f>SUM(G$4:G11)</f>
        <v>960.67000000000007</v>
      </c>
      <c r="M11" s="3"/>
      <c r="N11" s="22" t="s">
        <v>22</v>
      </c>
      <c r="O11" s="23" t="s">
        <v>21</v>
      </c>
    </row>
    <row r="12" spans="1:16" x14ac:dyDescent="0.25">
      <c r="A12" s="9">
        <v>44331</v>
      </c>
      <c r="B12" s="8" t="s">
        <v>20</v>
      </c>
      <c r="C12" s="7">
        <v>-205</v>
      </c>
      <c r="D12" s="7"/>
      <c r="E12" s="7"/>
      <c r="F12" s="7"/>
      <c r="G12" s="7"/>
      <c r="H12" s="6">
        <f>SUM(C$4:C12)</f>
        <v>546.45999999999981</v>
      </c>
      <c r="I12" s="6">
        <f>SUM(D$4:D12)</f>
        <v>1171.7800000000002</v>
      </c>
      <c r="J12" s="6">
        <f>SUM(E$4:E12)</f>
        <v>2409.12</v>
      </c>
      <c r="K12" s="6">
        <f>SUM(F$4:F12)</f>
        <v>32751.23</v>
      </c>
      <c r="L12" s="6">
        <f>SUM(G$4:G12)</f>
        <v>960.67000000000007</v>
      </c>
      <c r="M12" s="3"/>
      <c r="N12" s="11" t="s">
        <v>19</v>
      </c>
      <c r="O12" s="10" t="s">
        <v>18</v>
      </c>
    </row>
    <row r="13" spans="1:16" x14ac:dyDescent="0.25">
      <c r="A13" s="9">
        <v>44331</v>
      </c>
      <c r="B13" s="8" t="s">
        <v>6</v>
      </c>
      <c r="C13" s="7">
        <v>-125</v>
      </c>
      <c r="D13" s="7"/>
      <c r="E13" s="7"/>
      <c r="F13" s="7"/>
      <c r="G13" s="7"/>
      <c r="H13" s="6">
        <f>SUM(C$4:C13)</f>
        <v>421.45999999999981</v>
      </c>
      <c r="I13" s="6">
        <f>SUM(D$4:D13)</f>
        <v>1171.7800000000002</v>
      </c>
      <c r="J13" s="6">
        <f>SUM(E$4:E13)</f>
        <v>2409.12</v>
      </c>
      <c r="K13" s="6">
        <f>SUM(F$4:F13)</f>
        <v>32751.23</v>
      </c>
      <c r="L13" s="6">
        <f>SUM(G$4:G13)</f>
        <v>960.67000000000007</v>
      </c>
      <c r="M13" s="3"/>
      <c r="N13" s="11" t="s">
        <v>17</v>
      </c>
      <c r="O13" s="10" t="s">
        <v>16</v>
      </c>
    </row>
    <row r="14" spans="1:16" x14ac:dyDescent="0.25">
      <c r="A14" s="9">
        <v>44331</v>
      </c>
      <c r="B14" s="8" t="s">
        <v>1</v>
      </c>
      <c r="C14" s="7">
        <v>3000</v>
      </c>
      <c r="D14" s="7"/>
      <c r="E14" s="7"/>
      <c r="F14" s="7"/>
      <c r="G14" s="7"/>
      <c r="H14" s="6">
        <f>SUM(C$4:C14)</f>
        <v>3421.46</v>
      </c>
      <c r="I14" s="6">
        <f>SUM(D$4:D14)</f>
        <v>1171.7800000000002</v>
      </c>
      <c r="J14" s="6">
        <f>SUM(E$4:E14)</f>
        <v>2409.12</v>
      </c>
      <c r="K14" s="6">
        <f>SUM(F$4:F14)</f>
        <v>32751.23</v>
      </c>
      <c r="L14" s="6">
        <f>SUM(G$4:G14)</f>
        <v>960.67000000000007</v>
      </c>
      <c r="M14" s="3"/>
      <c r="N14" s="11" t="s">
        <v>15</v>
      </c>
      <c r="O14" s="10" t="s">
        <v>14</v>
      </c>
    </row>
    <row r="15" spans="1:16" x14ac:dyDescent="0.25">
      <c r="A15" s="9">
        <v>44331</v>
      </c>
      <c r="B15" s="8" t="s">
        <v>0</v>
      </c>
      <c r="C15" s="7">
        <v>-300</v>
      </c>
      <c r="D15" s="7">
        <v>300</v>
      </c>
      <c r="E15" s="7"/>
      <c r="F15" s="7"/>
      <c r="G15" s="7"/>
      <c r="H15" s="6">
        <f>SUM(C$4:C15)</f>
        <v>3121.46</v>
      </c>
      <c r="I15" s="6">
        <f>SUM(D$4:D15)</f>
        <v>1471.7800000000002</v>
      </c>
      <c r="J15" s="6">
        <f>SUM(E$4:E15)</f>
        <v>2409.12</v>
      </c>
      <c r="K15" s="6">
        <f>SUM(F$4:F15)</f>
        <v>32751.23</v>
      </c>
      <c r="L15" s="6">
        <f>SUM(G$4:G15)</f>
        <v>960.67000000000007</v>
      </c>
      <c r="M15" s="3"/>
      <c r="N15" s="11" t="s">
        <v>13</v>
      </c>
      <c r="O15" s="10" t="s">
        <v>12</v>
      </c>
    </row>
    <row r="16" spans="1:16" x14ac:dyDescent="0.25">
      <c r="A16" s="9">
        <v>44335</v>
      </c>
      <c r="B16" s="8" t="s">
        <v>11</v>
      </c>
      <c r="C16" s="7">
        <v>-125</v>
      </c>
      <c r="D16" s="7"/>
      <c r="E16" s="7"/>
      <c r="F16" s="7"/>
      <c r="G16" s="7"/>
      <c r="H16" s="6">
        <f>SUM(C$4:C16)</f>
        <v>2996.46</v>
      </c>
      <c r="I16" s="6">
        <f>SUM(D$4:D16)</f>
        <v>1471.7800000000002</v>
      </c>
      <c r="J16" s="6">
        <f>SUM(E$4:E16)</f>
        <v>2409.12</v>
      </c>
      <c r="K16" s="6">
        <f>SUM(F$4:F16)</f>
        <v>32751.23</v>
      </c>
      <c r="L16" s="6">
        <f>SUM(G$4:G16)</f>
        <v>960.67000000000007</v>
      </c>
      <c r="M16" s="3"/>
      <c r="N16" s="11" t="s">
        <v>10</v>
      </c>
      <c r="O16" s="10" t="s">
        <v>9</v>
      </c>
    </row>
    <row r="17" spans="1:15" x14ac:dyDescent="0.25">
      <c r="A17" s="9">
        <v>44338</v>
      </c>
      <c r="B17" s="8" t="s">
        <v>6</v>
      </c>
      <c r="C17" s="7">
        <v>-125</v>
      </c>
      <c r="D17" s="7"/>
      <c r="E17" s="7"/>
      <c r="F17" s="7"/>
      <c r="G17" s="7"/>
      <c r="H17" s="6">
        <f>SUM(C$4:C17)</f>
        <v>2871.46</v>
      </c>
      <c r="I17" s="6">
        <f>SUM(D$4:D17)</f>
        <v>1471.7800000000002</v>
      </c>
      <c r="J17" s="6">
        <f>SUM(E$4:E17)</f>
        <v>2409.12</v>
      </c>
      <c r="K17" s="6">
        <f>SUM(F$4:F17)</f>
        <v>32751.23</v>
      </c>
      <c r="L17" s="6">
        <f>SUM(G$4:G17)</f>
        <v>960.67000000000007</v>
      </c>
      <c r="M17" s="3"/>
      <c r="N17" s="11" t="s">
        <v>8</v>
      </c>
      <c r="O17" s="10" t="s">
        <v>7</v>
      </c>
    </row>
    <row r="18" spans="1:15" x14ac:dyDescent="0.25">
      <c r="A18" s="9">
        <v>44345</v>
      </c>
      <c r="B18" s="8" t="s">
        <v>6</v>
      </c>
      <c r="C18" s="7">
        <v>-125</v>
      </c>
      <c r="D18" s="7"/>
      <c r="E18" s="7"/>
      <c r="F18" s="7"/>
      <c r="G18" s="7"/>
      <c r="H18" s="6">
        <f>SUM(C$4:C18)</f>
        <v>2746.46</v>
      </c>
      <c r="I18" s="6">
        <f>SUM(D$4:D18)</f>
        <v>1471.7800000000002</v>
      </c>
      <c r="J18" s="6">
        <f>SUM(E$4:E18)</f>
        <v>2409.12</v>
      </c>
      <c r="K18" s="6">
        <f>SUM(F$4:F18)</f>
        <v>32751.23</v>
      </c>
      <c r="L18" s="6">
        <f>SUM(G$4:G18)</f>
        <v>960.67000000000007</v>
      </c>
      <c r="M18" s="3"/>
      <c r="N18" s="11" t="s">
        <v>5</v>
      </c>
      <c r="O18" s="10" t="s">
        <v>51</v>
      </c>
    </row>
    <row r="19" spans="1:15" x14ac:dyDescent="0.25">
      <c r="A19" s="9">
        <v>44347</v>
      </c>
      <c r="B19" s="8" t="s">
        <v>4</v>
      </c>
      <c r="C19" s="7">
        <v>-2500</v>
      </c>
      <c r="D19" s="7"/>
      <c r="E19" s="7"/>
      <c r="F19" s="7"/>
      <c r="G19" s="7"/>
      <c r="H19" s="6">
        <f>SUM(C$4:C19)</f>
        <v>246.46000000000004</v>
      </c>
      <c r="I19" s="6">
        <f>SUM(D$4:D19)</f>
        <v>1471.7800000000002</v>
      </c>
      <c r="J19" s="6">
        <f>SUM(E$4:E19)</f>
        <v>2409.12</v>
      </c>
      <c r="K19" s="6">
        <f>SUM(F$4:F19)</f>
        <v>32751.23</v>
      </c>
      <c r="L19" s="6">
        <f>SUM(G$4:G19)</f>
        <v>960.67000000000007</v>
      </c>
      <c r="M19" s="3"/>
      <c r="N19" s="11" t="s">
        <v>3</v>
      </c>
      <c r="O19" s="10" t="s">
        <v>2</v>
      </c>
    </row>
    <row r="20" spans="1:15" x14ac:dyDescent="0.25">
      <c r="A20" s="9">
        <v>44347</v>
      </c>
      <c r="B20" s="8" t="s">
        <v>1</v>
      </c>
      <c r="C20" s="7">
        <v>3000</v>
      </c>
      <c r="D20" s="7"/>
      <c r="E20" s="7"/>
      <c r="F20" s="7"/>
      <c r="G20" s="7"/>
      <c r="H20" s="6">
        <f>SUM(C$4:C20)</f>
        <v>3246.46</v>
      </c>
      <c r="I20" s="6">
        <f>SUM(D$4:D20)</f>
        <v>1471.7800000000002</v>
      </c>
      <c r="J20" s="6">
        <f>SUM(E$4:E20)</f>
        <v>2409.12</v>
      </c>
      <c r="K20" s="6">
        <f>SUM(F$4:F20)</f>
        <v>32751.23</v>
      </c>
      <c r="L20" s="6">
        <f>SUM(G$4:G20)</f>
        <v>960.67000000000007</v>
      </c>
      <c r="M20" s="3"/>
    </row>
    <row r="21" spans="1:15" x14ac:dyDescent="0.25">
      <c r="A21" s="9">
        <v>44347</v>
      </c>
      <c r="B21" s="8" t="s">
        <v>0</v>
      </c>
      <c r="C21" s="7">
        <v>-300</v>
      </c>
      <c r="D21" s="7">
        <v>300</v>
      </c>
      <c r="E21" s="7"/>
      <c r="F21" s="7"/>
      <c r="G21" s="7"/>
      <c r="H21" s="6">
        <f>SUM(C$4:C21)</f>
        <v>2946.46</v>
      </c>
      <c r="I21" s="6">
        <f>SUM(D$4:D21)</f>
        <v>1771.7800000000002</v>
      </c>
      <c r="J21" s="6">
        <f>SUM(E$4:E21)</f>
        <v>2409.12</v>
      </c>
      <c r="K21" s="6">
        <f>SUM(F$4:F21)</f>
        <v>32751.23</v>
      </c>
      <c r="L21" s="6">
        <f>SUM(G$4:G21)</f>
        <v>960.67000000000007</v>
      </c>
      <c r="M21" s="3"/>
    </row>
    <row r="22" spans="1:15" x14ac:dyDescent="0.25">
      <c r="M22" s="3"/>
    </row>
    <row r="23" spans="1:15" x14ac:dyDescent="0.25">
      <c r="M23" s="3"/>
    </row>
    <row r="24" spans="1:15" x14ac:dyDescent="0.25">
      <c r="M24" s="3"/>
    </row>
    <row r="25" spans="1:15" s="3" customFormat="1" ht="5.0999999999999996" customHeight="1" x14ac:dyDescent="0.25">
      <c r="A25" s="5"/>
      <c r="C25" s="4"/>
      <c r="D25" s="4"/>
      <c r="E25" s="4"/>
      <c r="F25" s="4"/>
      <c r="G25" s="4"/>
    </row>
    <row r="26" spans="1:15" hidden="1" x14ac:dyDescent="0.25">
      <c r="O26" s="3"/>
    </row>
  </sheetData>
  <mergeCells count="1">
    <mergeCell ref="H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CF02E-5B61-4B67-B7A8-477414B7E0AC}">
  <dimension ref="A1:O25"/>
  <sheetViews>
    <sheetView zoomScaleNormal="100" workbookViewId="0">
      <selection activeCell="O1" sqref="O1"/>
    </sheetView>
  </sheetViews>
  <sheetFormatPr defaultColWidth="0" defaultRowHeight="15" zeroHeight="1" x14ac:dyDescent="0.25"/>
  <cols>
    <col min="1" max="1" width="11.5703125" bestFit="1" customWidth="1"/>
    <col min="2" max="15" width="9.140625" customWidth="1"/>
    <col min="16" max="16384" width="9.140625" hidden="1"/>
  </cols>
  <sheetData>
    <row r="1" spans="1:15" s="24" customFormat="1" x14ac:dyDescent="0.25">
      <c r="C1" s="24">
        <f>SUM(C3:C25)</f>
        <v>2946.46</v>
      </c>
      <c r="D1" s="24">
        <f t="shared" ref="D1:G1" si="0">SUM(D3:D25)</f>
        <v>1771.7800000000002</v>
      </c>
      <c r="E1" s="24">
        <f t="shared" si="0"/>
        <v>2409.12</v>
      </c>
      <c r="F1" s="24">
        <f t="shared" si="0"/>
        <v>32751.23</v>
      </c>
      <c r="G1" s="24">
        <f t="shared" si="0"/>
        <v>960.67000000000007</v>
      </c>
      <c r="H1" s="25" t="s">
        <v>50</v>
      </c>
      <c r="I1" s="25"/>
      <c r="J1" s="25"/>
      <c r="K1" s="25"/>
      <c r="L1" s="25"/>
      <c r="N1" s="24" t="s">
        <v>4</v>
      </c>
      <c r="O1" s="24">
        <f>VLOOKUP(N1,B:C,2,FALSE)</f>
        <v>-2500</v>
      </c>
    </row>
    <row r="2" spans="1:15" x14ac:dyDescent="0.25"/>
    <row r="3" spans="1:15" x14ac:dyDescent="0.25">
      <c r="A3" t="s">
        <v>49</v>
      </c>
      <c r="B3" t="s">
        <v>48</v>
      </c>
      <c r="C3" t="s">
        <v>47</v>
      </c>
      <c r="D3" t="s">
        <v>46</v>
      </c>
      <c r="E3" t="s">
        <v>45</v>
      </c>
      <c r="F3" t="s">
        <v>44</v>
      </c>
      <c r="G3" t="s">
        <v>43</v>
      </c>
    </row>
    <row r="4" spans="1:15" x14ac:dyDescent="0.25">
      <c r="A4" s="21">
        <v>44317</v>
      </c>
      <c r="B4" t="s">
        <v>41</v>
      </c>
      <c r="C4">
        <v>1713.56</v>
      </c>
      <c r="D4">
        <v>2346.7800000000002</v>
      </c>
      <c r="E4">
        <v>2659.12</v>
      </c>
      <c r="F4">
        <v>32751.23</v>
      </c>
      <c r="G4">
        <v>2684.32</v>
      </c>
    </row>
    <row r="5" spans="1:15" x14ac:dyDescent="0.25">
      <c r="A5" s="21">
        <v>44317</v>
      </c>
      <c r="B5" t="s">
        <v>6</v>
      </c>
      <c r="C5">
        <v>-125</v>
      </c>
    </row>
    <row r="6" spans="1:15" x14ac:dyDescent="0.25">
      <c r="A6" s="21">
        <v>44317</v>
      </c>
      <c r="B6" t="s">
        <v>36</v>
      </c>
      <c r="C6">
        <v>-523.65</v>
      </c>
      <c r="D6">
        <v>-1200</v>
      </c>
      <c r="G6">
        <v>-1723.65</v>
      </c>
    </row>
    <row r="7" spans="1:15" x14ac:dyDescent="0.25">
      <c r="A7" s="21">
        <v>44321</v>
      </c>
      <c r="B7" t="s">
        <v>33</v>
      </c>
      <c r="C7">
        <v>-290</v>
      </c>
    </row>
    <row r="8" spans="1:15" x14ac:dyDescent="0.25">
      <c r="A8" s="21">
        <v>44321</v>
      </c>
      <c r="B8" t="s">
        <v>30</v>
      </c>
      <c r="C8">
        <v>-123.45</v>
      </c>
    </row>
    <row r="9" spans="1:15" x14ac:dyDescent="0.25">
      <c r="A9" s="21">
        <v>44324</v>
      </c>
      <c r="B9" t="s">
        <v>6</v>
      </c>
      <c r="C9">
        <v>-125</v>
      </c>
    </row>
    <row r="10" spans="1:15" x14ac:dyDescent="0.25">
      <c r="A10" s="21">
        <v>44326</v>
      </c>
      <c r="B10" t="s">
        <v>25</v>
      </c>
      <c r="C10">
        <v>250</v>
      </c>
      <c r="E10">
        <v>-250</v>
      </c>
    </row>
    <row r="11" spans="1:15" x14ac:dyDescent="0.25">
      <c r="A11" s="21">
        <v>44326</v>
      </c>
      <c r="B11" t="s">
        <v>0</v>
      </c>
      <c r="C11">
        <v>-25</v>
      </c>
      <c r="D11">
        <v>25</v>
      </c>
    </row>
    <row r="12" spans="1:15" x14ac:dyDescent="0.25">
      <c r="A12" s="21">
        <v>44331</v>
      </c>
      <c r="B12" t="s">
        <v>20</v>
      </c>
      <c r="C12">
        <v>-205</v>
      </c>
    </row>
    <row r="13" spans="1:15" x14ac:dyDescent="0.25">
      <c r="A13" s="21">
        <v>44331</v>
      </c>
      <c r="B13" t="s">
        <v>6</v>
      </c>
      <c r="C13">
        <v>-125</v>
      </c>
    </row>
    <row r="14" spans="1:15" x14ac:dyDescent="0.25">
      <c r="A14" s="21">
        <v>44331</v>
      </c>
      <c r="B14" t="s">
        <v>1</v>
      </c>
      <c r="C14">
        <v>3000</v>
      </c>
    </row>
    <row r="15" spans="1:15" x14ac:dyDescent="0.25">
      <c r="A15" s="21">
        <v>44331</v>
      </c>
      <c r="B15" t="s">
        <v>0</v>
      </c>
      <c r="C15">
        <v>-300</v>
      </c>
      <c r="D15">
        <v>300</v>
      </c>
    </row>
    <row r="16" spans="1:15" x14ac:dyDescent="0.25">
      <c r="A16" s="21">
        <v>44335</v>
      </c>
      <c r="B16" t="s">
        <v>11</v>
      </c>
      <c r="C16">
        <v>-125</v>
      </c>
    </row>
    <row r="17" spans="1:4" x14ac:dyDescent="0.25">
      <c r="A17" s="21">
        <v>44338</v>
      </c>
      <c r="B17" t="s">
        <v>6</v>
      </c>
      <c r="C17">
        <v>-125</v>
      </c>
    </row>
    <row r="18" spans="1:4" x14ac:dyDescent="0.25">
      <c r="A18" s="21">
        <v>44345</v>
      </c>
      <c r="B18" t="s">
        <v>6</v>
      </c>
      <c r="C18">
        <v>-125</v>
      </c>
    </row>
    <row r="19" spans="1:4" x14ac:dyDescent="0.25">
      <c r="A19" s="21">
        <v>44347</v>
      </c>
      <c r="B19" t="s">
        <v>4</v>
      </c>
      <c r="C19">
        <v>-2500</v>
      </c>
    </row>
    <row r="20" spans="1:4" x14ac:dyDescent="0.25">
      <c r="A20" s="21">
        <v>44347</v>
      </c>
      <c r="B20" t="s">
        <v>1</v>
      </c>
      <c r="C20">
        <v>3000</v>
      </c>
    </row>
    <row r="21" spans="1:4" x14ac:dyDescent="0.25">
      <c r="A21" s="21">
        <v>44347</v>
      </c>
      <c r="B21" t="s">
        <v>0</v>
      </c>
      <c r="C21">
        <v>-300</v>
      </c>
      <c r="D21">
        <v>300</v>
      </c>
    </row>
    <row r="22" spans="1:4" x14ac:dyDescent="0.25"/>
    <row r="23" spans="1:4" x14ac:dyDescent="0.25"/>
    <row r="24" spans="1:4" x14ac:dyDescent="0.25"/>
    <row r="25" spans="1:4" s="3" customFormat="1" x14ac:dyDescent="0.25"/>
  </sheetData>
  <mergeCells count="1">
    <mergeCell ref="H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Finished Projected Budget</vt:lpstr>
      <vt:lpstr>Projected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Chandler</dc:creator>
  <cp:lastModifiedBy>Tom Chandler</cp:lastModifiedBy>
  <dcterms:created xsi:type="dcterms:W3CDTF">2021-05-04T16:37:59Z</dcterms:created>
  <dcterms:modified xsi:type="dcterms:W3CDTF">2021-05-11T18:32:25Z</dcterms:modified>
</cp:coreProperties>
</file>